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C52AF19E-780A-431C-9C19-74D46D406186}" xr6:coauthVersionLast="47" xr6:coauthVersionMax="47" xr10:uidLastSave="{00000000-0000-0000-0000-000000000000}"/>
  <bookViews>
    <workbookView xWindow="1125" yWindow="1125" windowWidth="21600" windowHeight="11295" tabRatio="885" xr2:uid="{00000000-000D-0000-FFFF-FFFF00000000}"/>
  </bookViews>
  <sheets>
    <sheet name="Cover" sheetId="7" r:id="rId1"/>
    <sheet name="Recommendation Summary" sheetId="20" r:id="rId2"/>
    <sheet name="Analyst Recommendation" sheetId="18" r:id="rId3"/>
    <sheet name="Consensus Estimate (FY)" sheetId="19" r:id="rId4"/>
    <sheet name="Consensus Estimate (4Q)" sheetId="21" r:id="rId5"/>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4">'Consensus Estimate (4Q)'!$A$1:$D$30</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1" l="1"/>
  <c r="D14" i="21"/>
  <c r="D11" i="21"/>
  <c r="E11" i="19" l="1"/>
  <c r="B15" i="20" l="1"/>
  <c r="D11" i="19"/>
  <c r="D14" i="19"/>
  <c r="E14" i="19"/>
  <c r="D8" i="19"/>
  <c r="E8" i="19"/>
  <c r="E21" i="19" l="1"/>
  <c r="D21" i="19"/>
  <c r="D24" i="19" l="1"/>
  <c r="E24" i="19" l="1"/>
  <c r="D27" i="19" l="1"/>
  <c r="E27" i="19" l="1"/>
</calcChain>
</file>

<file path=xl/sharedStrings.xml><?xml version="1.0" encoding="utf-8"?>
<sst xmlns="http://schemas.openxmlformats.org/spreadsheetml/2006/main" count="124" uniqueCount="86">
  <si>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</si>
  <si>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</si>
  <si>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</si>
  <si>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</si>
  <si>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</si>
  <si>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</si>
  <si>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</si>
  <si>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</si>
  <si>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</si>
  <si>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</si>
  <si>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</si>
  <si>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</si>
  <si>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</si>
  <si>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</si>
  <si>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</si>
  <si>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</si>
  <si>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</si>
  <si>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</si>
  <si>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</si>
  <si>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</si>
  <si>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</si>
  <si>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</si>
  <si>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</si>
  <si>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</si>
  <si>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</si>
  <si>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</si>
  <si>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</si>
  <si>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</si>
  <si>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</si>
  <si>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</si>
  <si>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</si>
  <si>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</si>
  <si>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</si>
  <si>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</si>
  <si>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</si>
  <si>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</si>
  <si>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</si>
  <si>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</si>
  <si>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</si>
  <si>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</si>
  <si>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</si>
  <si>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</si>
  <si>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n.m.</t>
  </si>
  <si>
    <t>Consensus Estimates (4Q)</t>
  </si>
  <si>
    <t>4Q 2024 A</t>
  </si>
  <si>
    <t>4Q 2025 E</t>
  </si>
  <si>
    <t xml:space="preserve"> Latest update: 3 February, 2026</t>
  </si>
  <si>
    <t>Alpha Value</t>
  </si>
  <si>
    <t>Adrien Brasey</t>
  </si>
  <si>
    <t>Add</t>
  </si>
  <si>
    <t>Banca Akros</t>
  </si>
  <si>
    <t>Gianmarco Bonacina</t>
  </si>
  <si>
    <t>Neutral</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</si>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</sst>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4">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1" fillId="0" borderId="3" xfId="0" applyFont="1" applyBorder="1" applyAlignment="1">
      <alignment horizontal="left" vertical="center" indent="1"/>
    </xf>
    <xf numFmtId="0" fontId="1" fillId="0" borderId="0" xfId="0" applyFont="1" applyAlignment="1">
      <alignment horizontal="left" vertical="center" indent="1"/>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12</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tabSelected="1"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46</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51" t="s">
        <v>29</v>
      </c>
      <c r="C22" s="51"/>
      <c r="D22" s="51"/>
      <c r="E22" s="51"/>
      <c r="F22" s="51"/>
      <c r="G22" s="51"/>
      <c r="H22" s="51"/>
      <c r="I22" s="51"/>
      <c r="J22" s="51"/>
      <c r="K22" s="51"/>
      <c r="L22" s="51"/>
      <c r="M22" s="51"/>
      <c r="N22" s="51"/>
      <c r="O22" s="51"/>
      <c r="P22" s="51"/>
      <c r="Q22" s="16"/>
      <c r="R22" s="16"/>
    </row>
    <row r="23" spans="2:18" ht="16.5" customHeight="1" x14ac:dyDescent="0.2">
      <c r="B23" s="51" t="s">
        <v>21</v>
      </c>
      <c r="C23" s="51"/>
      <c r="D23" s="51"/>
      <c r="E23" s="51"/>
      <c r="F23" s="51"/>
      <c r="G23" s="51"/>
      <c r="H23" s="51"/>
      <c r="I23" s="51"/>
      <c r="J23" s="51"/>
      <c r="K23" s="51"/>
      <c r="L23" s="51"/>
      <c r="M23" s="51"/>
      <c r="N23" s="51"/>
      <c r="O23" s="51"/>
      <c r="P23" s="51"/>
      <c r="Q23" s="28"/>
      <c r="R23" s="28"/>
    </row>
    <row r="24" spans="2:18" ht="16.5" customHeight="1" x14ac:dyDescent="0.2">
      <c r="B24" s="51" t="s">
        <v>20</v>
      </c>
      <c r="C24" s="51"/>
      <c r="D24" s="51"/>
      <c r="E24" s="51"/>
      <c r="F24" s="51"/>
      <c r="G24" s="51"/>
      <c r="H24" s="51"/>
      <c r="I24" s="51"/>
      <c r="J24" s="51"/>
      <c r="K24" s="51"/>
      <c r="L24" s="51"/>
      <c r="M24" s="51"/>
      <c r="N24" s="51"/>
      <c r="O24" s="51"/>
      <c r="P24" s="51"/>
      <c r="Q24" s="28"/>
      <c r="R24" s="28"/>
    </row>
    <row r="25" spans="2:18" ht="33" customHeight="1" x14ac:dyDescent="0.2">
      <c r="B25" s="51" t="s">
        <v>28</v>
      </c>
      <c r="C25" s="51"/>
      <c r="D25" s="51"/>
      <c r="E25" s="51"/>
      <c r="F25" s="51"/>
      <c r="G25" s="51"/>
      <c r="H25" s="51"/>
      <c r="I25" s="51"/>
      <c r="J25" s="51"/>
      <c r="K25" s="51"/>
      <c r="L25" s="51"/>
      <c r="M25" s="51"/>
      <c r="N25" s="51"/>
      <c r="O25" s="51"/>
      <c r="P25" s="51"/>
      <c r="Q25" s="28"/>
      <c r="R25" s="28"/>
    </row>
    <row r="26" spans="2:18" ht="12.75" customHeight="1" x14ac:dyDescent="0.2">
      <c r="B26" s="51"/>
      <c r="C26" s="51"/>
      <c r="D26" s="51"/>
      <c r="E26" s="51"/>
      <c r="F26" s="51"/>
      <c r="G26" s="51"/>
      <c r="H26" s="51"/>
      <c r="I26" s="51"/>
      <c r="J26" s="51"/>
      <c r="K26" s="51"/>
      <c r="L26" s="51"/>
      <c r="M26" s="51"/>
      <c r="N26" s="51"/>
      <c r="O26" s="51"/>
      <c r="P26" s="51"/>
      <c r="Q26" s="52"/>
      <c r="R26" s="52"/>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G14" sqref="G14"/>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6.9782352941176464</v>
      </c>
    </row>
    <row r="8" spans="1:3" x14ac:dyDescent="0.2">
      <c r="B8" s="10"/>
    </row>
    <row r="9" spans="1:3" x14ac:dyDescent="0.2">
      <c r="A9" s="7" t="s">
        <v>10</v>
      </c>
      <c r="B9" s="11">
        <v>12</v>
      </c>
      <c r="C9" s="22" t="s">
        <v>15</v>
      </c>
    </row>
    <row r="10" spans="1:3" x14ac:dyDescent="0.2">
      <c r="B10" s="12"/>
    </row>
    <row r="11" spans="1:3" x14ac:dyDescent="0.2">
      <c r="A11" s="7" t="s">
        <v>12</v>
      </c>
      <c r="B11" s="11">
        <v>5</v>
      </c>
      <c r="C11" s="22" t="s">
        <v>7</v>
      </c>
    </row>
    <row r="12" spans="1:3" x14ac:dyDescent="0.2">
      <c r="B12" s="12"/>
    </row>
    <row r="13" spans="1:3" x14ac:dyDescent="0.2">
      <c r="A13" s="7" t="s">
        <v>38</v>
      </c>
      <c r="B13" s="11">
        <v>0</v>
      </c>
      <c r="C13" s="22" t="s">
        <v>39</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zoomScale="90" zoomScaleNormal="90" zoomScaleSheetLayoutView="100" workbookViewId="0">
      <selection activeCell="F21" sqref="F21"/>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47</v>
      </c>
      <c r="B6" s="44" t="s">
        <v>48</v>
      </c>
      <c r="C6" s="45" t="s">
        <v>49</v>
      </c>
      <c r="D6" s="31">
        <v>46029</v>
      </c>
      <c r="E6" s="32"/>
      <c r="F6" s="32"/>
      <c r="G6" s="32"/>
      <c r="H6" s="33"/>
      <c r="I6" s="34"/>
    </row>
    <row r="7" spans="1:9" s="35" customFormat="1" x14ac:dyDescent="0.2">
      <c r="B7" s="46"/>
      <c r="D7" s="36"/>
    </row>
    <row r="8" spans="1:9" s="35" customFormat="1" x14ac:dyDescent="0.2">
      <c r="A8" s="43" t="s">
        <v>50</v>
      </c>
      <c r="B8" s="44" t="s">
        <v>51</v>
      </c>
      <c r="C8" s="45" t="s">
        <v>52</v>
      </c>
      <c r="D8" s="31">
        <v>46050</v>
      </c>
      <c r="E8" s="32"/>
      <c r="F8" s="32"/>
      <c r="G8" s="32"/>
      <c r="H8" s="33"/>
      <c r="I8" s="34"/>
    </row>
    <row r="9" spans="1:9" s="35" customFormat="1" x14ac:dyDescent="0.2">
      <c r="B9" s="46"/>
      <c r="D9" s="36"/>
    </row>
    <row r="10" spans="1:9" s="35" customFormat="1" x14ac:dyDescent="0.2">
      <c r="A10" s="43" t="s">
        <v>53</v>
      </c>
      <c r="B10" s="44" t="s">
        <v>54</v>
      </c>
      <c r="C10" s="45" t="s">
        <v>15</v>
      </c>
      <c r="D10" s="31">
        <v>46052</v>
      </c>
      <c r="E10" s="32"/>
      <c r="F10" s="32"/>
      <c r="G10" s="32"/>
      <c r="H10" s="33"/>
      <c r="I10" s="34"/>
    </row>
    <row r="11" spans="1:9" s="35" customFormat="1" x14ac:dyDescent="0.2">
      <c r="B11" s="46"/>
      <c r="D11" s="47"/>
    </row>
    <row r="12" spans="1:9" s="35" customFormat="1" x14ac:dyDescent="0.2">
      <c r="A12" s="43" t="s">
        <v>55</v>
      </c>
      <c r="B12" s="44" t="s">
        <v>56</v>
      </c>
      <c r="C12" s="45" t="s">
        <v>15</v>
      </c>
      <c r="D12" s="31">
        <v>46051</v>
      </c>
      <c r="E12" s="32"/>
      <c r="F12" s="32"/>
      <c r="G12" s="32"/>
      <c r="H12" s="33"/>
      <c r="I12" s="34"/>
    </row>
    <row r="13" spans="1:9" s="35" customFormat="1" x14ac:dyDescent="0.2">
      <c r="B13" s="46"/>
      <c r="D13" s="47"/>
    </row>
    <row r="14" spans="1:9" s="35" customFormat="1" x14ac:dyDescent="0.2">
      <c r="A14" s="43" t="s">
        <v>57</v>
      </c>
      <c r="B14" s="44" t="s">
        <v>58</v>
      </c>
      <c r="C14" s="45" t="s">
        <v>59</v>
      </c>
      <c r="D14" s="31">
        <v>46050</v>
      </c>
      <c r="E14" s="32"/>
      <c r="F14" s="32"/>
      <c r="G14" s="32"/>
      <c r="H14" s="33"/>
      <c r="I14" s="34"/>
    </row>
    <row r="15" spans="1:9" s="35" customFormat="1" x14ac:dyDescent="0.2">
      <c r="B15" s="46"/>
      <c r="D15" s="47"/>
    </row>
    <row r="16" spans="1:9" s="35" customFormat="1" x14ac:dyDescent="0.2">
      <c r="A16" s="43" t="s">
        <v>60</v>
      </c>
      <c r="B16" s="44" t="s">
        <v>61</v>
      </c>
      <c r="C16" s="45" t="s">
        <v>15</v>
      </c>
      <c r="D16" s="31">
        <v>46052</v>
      </c>
      <c r="E16" s="32"/>
      <c r="F16" s="32"/>
      <c r="G16" s="32"/>
      <c r="H16" s="33"/>
      <c r="I16" s="34"/>
    </row>
    <row r="17" spans="1:9" s="35" customFormat="1" x14ac:dyDescent="0.2">
      <c r="B17" s="46"/>
      <c r="D17" s="47"/>
    </row>
    <row r="18" spans="1:9" s="35" customFormat="1" x14ac:dyDescent="0.2">
      <c r="A18" s="43" t="s">
        <v>62</v>
      </c>
      <c r="B18" s="44" t="s">
        <v>63</v>
      </c>
      <c r="C18" s="45" t="s">
        <v>15</v>
      </c>
      <c r="D18" s="31">
        <v>46049</v>
      </c>
      <c r="E18" s="32"/>
      <c r="F18" s="32"/>
      <c r="G18" s="32"/>
      <c r="H18" s="33"/>
      <c r="I18" s="34"/>
    </row>
    <row r="19" spans="1:9" s="35" customFormat="1" x14ac:dyDescent="0.2">
      <c r="B19" s="46"/>
      <c r="D19" s="47"/>
    </row>
    <row r="20" spans="1:9" s="35" customFormat="1" x14ac:dyDescent="0.2">
      <c r="A20" s="43" t="s">
        <v>64</v>
      </c>
      <c r="B20" s="44" t="s">
        <v>65</v>
      </c>
      <c r="C20" s="45" t="s">
        <v>52</v>
      </c>
      <c r="D20" s="31">
        <v>46052</v>
      </c>
      <c r="E20" s="32"/>
      <c r="F20" s="32"/>
      <c r="G20" s="32"/>
      <c r="H20" s="33"/>
      <c r="I20" s="34"/>
    </row>
    <row r="21" spans="1:9" s="35" customFormat="1" x14ac:dyDescent="0.2">
      <c r="B21" s="46"/>
      <c r="D21" s="47"/>
    </row>
    <row r="22" spans="1:9" s="35" customFormat="1" x14ac:dyDescent="0.2">
      <c r="A22" s="43" t="s">
        <v>66</v>
      </c>
      <c r="B22" s="44" t="s">
        <v>67</v>
      </c>
      <c r="C22" s="45" t="s">
        <v>59</v>
      </c>
      <c r="D22" s="31">
        <v>46049</v>
      </c>
      <c r="E22" s="32"/>
      <c r="F22" s="32"/>
      <c r="G22" s="32"/>
      <c r="H22" s="33"/>
      <c r="I22" s="34"/>
    </row>
    <row r="23" spans="1:9" s="35" customFormat="1" x14ac:dyDescent="0.2">
      <c r="B23" s="46"/>
      <c r="D23" s="47"/>
    </row>
    <row r="24" spans="1:9" s="35" customFormat="1" x14ac:dyDescent="0.2">
      <c r="A24" s="43" t="s">
        <v>68</v>
      </c>
      <c r="B24" s="44" t="s">
        <v>69</v>
      </c>
      <c r="C24" s="45" t="s">
        <v>15</v>
      </c>
      <c r="D24" s="31">
        <v>46052</v>
      </c>
      <c r="E24" s="32"/>
      <c r="F24" s="32"/>
      <c r="G24" s="32"/>
      <c r="H24" s="33"/>
      <c r="I24" s="34"/>
    </row>
    <row r="25" spans="1:9" s="35" customFormat="1" x14ac:dyDescent="0.2">
      <c r="B25" s="46"/>
      <c r="D25" s="47"/>
    </row>
    <row r="26" spans="1:9" s="35" customFormat="1" x14ac:dyDescent="0.2">
      <c r="A26" s="43" t="s">
        <v>70</v>
      </c>
      <c r="B26" s="44" t="s">
        <v>71</v>
      </c>
      <c r="C26" s="45" t="s">
        <v>7</v>
      </c>
      <c r="D26" s="31">
        <v>46043</v>
      </c>
      <c r="E26" s="32"/>
      <c r="F26" s="32"/>
      <c r="G26" s="32"/>
      <c r="H26" s="33"/>
      <c r="I26" s="34"/>
    </row>
    <row r="27" spans="1:9" s="35" customFormat="1" x14ac:dyDescent="0.2">
      <c r="B27" s="46"/>
      <c r="D27" s="47"/>
      <c r="E27" s="32"/>
      <c r="F27" s="32"/>
      <c r="G27" s="32"/>
      <c r="H27" s="33"/>
      <c r="I27" s="34"/>
    </row>
    <row r="28" spans="1:9" s="35" customFormat="1" x14ac:dyDescent="0.2">
      <c r="A28" s="43" t="s">
        <v>72</v>
      </c>
      <c r="B28" s="44" t="s">
        <v>73</v>
      </c>
      <c r="C28" s="45" t="s">
        <v>74</v>
      </c>
      <c r="D28" s="31">
        <v>46051</v>
      </c>
      <c r="E28" s="32"/>
      <c r="F28" s="32"/>
      <c r="G28" s="32"/>
      <c r="H28" s="33"/>
      <c r="I28" s="34"/>
    </row>
    <row r="29" spans="1:9" s="35" customFormat="1" x14ac:dyDescent="0.2">
      <c r="B29" s="46"/>
      <c r="D29" s="47"/>
    </row>
    <row r="30" spans="1:9" s="35" customFormat="1" x14ac:dyDescent="0.2">
      <c r="A30" s="43" t="s">
        <v>75</v>
      </c>
      <c r="B30" s="44" t="s">
        <v>76</v>
      </c>
      <c r="C30" s="45" t="s">
        <v>15</v>
      </c>
      <c r="D30" s="31">
        <v>46034</v>
      </c>
      <c r="E30" s="32"/>
      <c r="F30" s="32"/>
      <c r="G30" s="32"/>
      <c r="H30" s="33"/>
      <c r="I30" s="34"/>
    </row>
    <row r="31" spans="1:9" s="35" customFormat="1" x14ac:dyDescent="0.2">
      <c r="B31" s="46"/>
      <c r="D31" s="47"/>
    </row>
    <row r="32" spans="1:9" s="35" customFormat="1" x14ac:dyDescent="0.2">
      <c r="A32" s="43" t="s">
        <v>77</v>
      </c>
      <c r="B32" s="44" t="s">
        <v>78</v>
      </c>
      <c r="C32" s="45" t="s">
        <v>52</v>
      </c>
      <c r="D32" s="31">
        <v>46052</v>
      </c>
      <c r="E32" s="32"/>
      <c r="F32" s="32"/>
      <c r="G32" s="32"/>
      <c r="H32" s="33"/>
      <c r="I32" s="34"/>
    </row>
    <row r="33" spans="1:9" s="35" customFormat="1" x14ac:dyDescent="0.2">
      <c r="B33" s="46"/>
      <c r="D33" s="47"/>
    </row>
    <row r="34" spans="1:9" s="35" customFormat="1" x14ac:dyDescent="0.2">
      <c r="A34" s="43" t="s">
        <v>79</v>
      </c>
      <c r="B34" s="48" t="s">
        <v>80</v>
      </c>
      <c r="C34" s="45" t="s">
        <v>81</v>
      </c>
      <c r="D34" s="31">
        <v>45967</v>
      </c>
      <c r="E34" s="32"/>
      <c r="F34" s="32"/>
      <c r="G34" s="32"/>
      <c r="H34" s="33"/>
      <c r="I34" s="34"/>
    </row>
    <row r="35" spans="1:9" s="35" customFormat="1" x14ac:dyDescent="0.2">
      <c r="B35" s="46"/>
      <c r="D35" s="36"/>
    </row>
    <row r="36" spans="1:9" s="35" customFormat="1" x14ac:dyDescent="0.2">
      <c r="A36" s="43" t="s">
        <v>82</v>
      </c>
      <c r="B36" s="44" t="s">
        <v>83</v>
      </c>
      <c r="C36" s="45" t="s">
        <v>59</v>
      </c>
      <c r="D36" s="31">
        <v>46048</v>
      </c>
      <c r="E36" s="32"/>
      <c r="F36" s="32"/>
      <c r="G36" s="32"/>
      <c r="H36" s="33"/>
      <c r="I36" s="34"/>
    </row>
    <row r="37" spans="1:9" x14ac:dyDescent="0.2">
      <c r="A37" s="35"/>
      <c r="B37" s="46"/>
      <c r="C37" s="35"/>
      <c r="D37" s="36"/>
    </row>
    <row r="38" spans="1:9" x14ac:dyDescent="0.2">
      <c r="A38" s="43" t="s">
        <v>84</v>
      </c>
      <c r="B38" s="44" t="s">
        <v>85</v>
      </c>
      <c r="C38" s="45" t="s">
        <v>15</v>
      </c>
      <c r="D38" s="31">
        <v>45967</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topLeftCell="A12" zoomScaleNormal="100" zoomScaleSheetLayoutView="100" workbookViewId="0">
      <selection activeCell="D7" sqref="D7"/>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6760.25</v>
      </c>
      <c r="E7" s="17">
        <v>6763.19</v>
      </c>
      <c r="G7" s="39"/>
      <c r="I7" s="39"/>
    </row>
    <row r="8" spans="1:9" s="15" customFormat="1" ht="12.75" customHeight="1" x14ac:dyDescent="0.2">
      <c r="A8" s="20" t="s">
        <v>19</v>
      </c>
      <c r="B8" s="24"/>
      <c r="C8" s="18">
        <v>1.8525031401429803E-2</v>
      </c>
      <c r="D8" s="18">
        <f t="shared" ref="D8:E8" si="0">IFERROR(D7/C7-1,"")</f>
        <v>-1.9301996080749451E-3</v>
      </c>
      <c r="E8" s="18">
        <f t="shared" si="0"/>
        <v>4.3489515920258626E-4</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1550.98</v>
      </c>
      <c r="E10" s="17">
        <v>1574.12</v>
      </c>
      <c r="G10" s="39"/>
      <c r="I10" s="39"/>
    </row>
    <row r="11" spans="1:9" s="15" customFormat="1" ht="12.75" customHeight="1" x14ac:dyDescent="0.2">
      <c r="A11" s="20" t="s">
        <v>18</v>
      </c>
      <c r="B11" s="24"/>
      <c r="C11" s="18">
        <v>0.2243421648429077</v>
      </c>
      <c r="D11" s="18">
        <f t="shared" ref="D11:E11" si="1">IFERROR(D10/D7,"")</f>
        <v>0.22942642653748013</v>
      </c>
      <c r="E11" s="18">
        <f t="shared" si="1"/>
        <v>0.23274815582587507</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1080.57</v>
      </c>
      <c r="E13" s="17">
        <v>1098.3800000000001</v>
      </c>
      <c r="G13" s="39"/>
      <c r="I13" s="39"/>
    </row>
    <row r="14" spans="1:9" s="15" customFormat="1" ht="12.75" customHeight="1" x14ac:dyDescent="0.2">
      <c r="A14" s="20" t="s">
        <v>18</v>
      </c>
      <c r="B14" s="24"/>
      <c r="C14" s="18">
        <v>0.15657437398036689</v>
      </c>
      <c r="D14" s="18">
        <f t="shared" ref="D14:E14" si="2">IFERROR(D13/D7,"")</f>
        <v>0.15984172182981399</v>
      </c>
      <c r="E14" s="18">
        <f t="shared" si="2"/>
        <v>0.16240561037025431</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916.55</v>
      </c>
      <c r="E16" s="17">
        <v>934.25</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v>510.28</v>
      </c>
      <c r="E18" s="17">
        <v>510.5</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413.39</v>
      </c>
      <c r="E20" s="17">
        <v>435.39</v>
      </c>
      <c r="G20" s="39"/>
      <c r="I20" s="39"/>
    </row>
    <row r="21" spans="1:9" s="19" customFormat="1" ht="12.75" customHeight="1" x14ac:dyDescent="0.2">
      <c r="A21" s="20" t="s">
        <v>18</v>
      </c>
      <c r="B21" s="24"/>
      <c r="C21" s="18">
        <v>6.1255006868475216E-2</v>
      </c>
      <c r="D21" s="18">
        <f t="shared" ref="D21:E21" si="3">IFERROR(D20/D7,"")</f>
        <v>6.1150105395510516E-2</v>
      </c>
      <c r="E21" s="18">
        <f t="shared" si="3"/>
        <v>6.4376425917355568E-2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1129.68</v>
      </c>
      <c r="E23" s="17">
        <v>863.55</v>
      </c>
      <c r="G23" s="39"/>
      <c r="I23" s="39"/>
    </row>
    <row r="24" spans="1:9" s="19" customFormat="1" ht="12.75" customHeight="1" x14ac:dyDescent="0.2">
      <c r="A24" s="27" t="s">
        <v>35</v>
      </c>
      <c r="B24" s="25"/>
      <c r="C24" s="37">
        <v>1.267355442085025</v>
      </c>
      <c r="D24" s="37">
        <f t="shared" ref="D24:E24" si="4">IFERROR(D23/D10,"")</f>
        <v>0.7283652916220712</v>
      </c>
      <c r="E24" s="37">
        <f t="shared" si="4"/>
        <v>0.54859222930907425</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v>538.86</v>
      </c>
      <c r="E26" s="17">
        <v>485.19</v>
      </c>
      <c r="G26" s="39"/>
      <c r="I26" s="39"/>
    </row>
    <row r="27" spans="1:9" s="15" customFormat="1" ht="12.75" customHeight="1" x14ac:dyDescent="0.2">
      <c r="A27" s="20" t="s">
        <v>18</v>
      </c>
      <c r="B27" s="24"/>
      <c r="C27" s="18">
        <v>7.8816103590359052E-2</v>
      </c>
      <c r="D27" s="18">
        <f t="shared" ref="D27:E27" si="5">IFERROR(D26/D7,"")</f>
        <v>7.9710069893864879E-2</v>
      </c>
      <c r="E27" s="18">
        <f t="shared" si="5"/>
        <v>7.1739815087259129E-2</v>
      </c>
      <c r="G27" s="3"/>
      <c r="I27" s="3"/>
    </row>
    <row r="28" spans="1:9" ht="12.75" customHeight="1" x14ac:dyDescent="0.2">
      <c r="A28" s="40"/>
      <c r="B28" s="40"/>
      <c r="C28" s="40"/>
      <c r="D28" s="40"/>
      <c r="E28" s="40"/>
      <c r="F28" s="40"/>
      <c r="G28" s="40"/>
      <c r="H28" s="40"/>
      <c r="I28" s="40"/>
    </row>
    <row r="29" spans="1:9" ht="12.75" customHeight="1" x14ac:dyDescent="0.2">
      <c r="A29" s="53" t="s">
        <v>24</v>
      </c>
      <c r="B29" s="53"/>
      <c r="C29" s="53"/>
      <c r="D29" s="53"/>
    </row>
    <row r="30" spans="1:9" ht="12.75" customHeight="1" x14ac:dyDescent="0.2">
      <c r="A30" s="53" t="s">
        <v>25</v>
      </c>
      <c r="B30" s="53"/>
      <c r="C30" s="53"/>
      <c r="D30" s="53"/>
    </row>
  </sheetData>
  <mergeCells count="2">
    <mergeCell ref="A30:D30"/>
    <mergeCell ref="A29:D29"/>
  </mergeCells>
  <pageMargins left="0" right="0"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077AD-5412-4C7D-B756-EC13AAC497F6}">
  <sheetPr>
    <pageSetUpPr fitToPage="1"/>
  </sheetPr>
  <dimension ref="A1:E30"/>
  <sheetViews>
    <sheetView showGridLines="0" zoomScaleNormal="100" zoomScaleSheetLayoutView="100" workbookViewId="0">
      <selection activeCell="K9" sqref="K9"/>
    </sheetView>
  </sheetViews>
  <sheetFormatPr defaultColWidth="9" defaultRowHeight="12.75" x14ac:dyDescent="0.2"/>
  <cols>
    <col min="1" max="1" width="43.75" style="3" customWidth="1"/>
    <col min="2" max="2" width="3.625" style="3" customWidth="1"/>
    <col min="3" max="4" width="11.625" style="3" customWidth="1"/>
    <col min="5" max="5" width="3.625" style="3" customWidth="1"/>
    <col min="6" max="16384" width="9" style="3"/>
  </cols>
  <sheetData>
    <row r="1" spans="1:5" ht="26.25" x14ac:dyDescent="0.2">
      <c r="A1" s="1" t="s">
        <v>43</v>
      </c>
      <c r="B1" s="1"/>
    </row>
    <row r="2" spans="1:5" ht="12.75" customHeight="1" x14ac:dyDescent="0.2">
      <c r="A2" s="3" t="s">
        <v>27</v>
      </c>
      <c r="C2" s="42"/>
      <c r="D2" s="42"/>
    </row>
    <row r="3" spans="1:5" ht="12.75" customHeight="1" x14ac:dyDescent="0.2"/>
    <row r="4" spans="1:5" ht="12.75" customHeight="1" thickBot="1" x14ac:dyDescent="0.25">
      <c r="A4" s="4" t="s">
        <v>1</v>
      </c>
      <c r="B4" s="23"/>
      <c r="C4" s="6" t="s">
        <v>44</v>
      </c>
      <c r="D4" s="6" t="s">
        <v>45</v>
      </c>
    </row>
    <row r="5" spans="1:5" ht="12.75" customHeight="1" x14ac:dyDescent="0.2">
      <c r="A5" s="23"/>
      <c r="B5" s="23"/>
      <c r="C5" s="38"/>
      <c r="D5" s="38"/>
    </row>
    <row r="6" spans="1:5" ht="7.5" customHeight="1" x14ac:dyDescent="0.2">
      <c r="A6" s="40"/>
      <c r="B6" s="40"/>
      <c r="C6" s="41"/>
      <c r="D6" s="41"/>
      <c r="E6" s="40"/>
    </row>
    <row r="7" spans="1:5" ht="12.75" customHeight="1" x14ac:dyDescent="0.2">
      <c r="A7" s="8" t="s">
        <v>16</v>
      </c>
      <c r="B7" s="23"/>
      <c r="C7" s="17">
        <v>1588.79</v>
      </c>
      <c r="D7" s="17">
        <v>1565.06</v>
      </c>
    </row>
    <row r="8" spans="1:5" s="30" customFormat="1" ht="12.75" customHeight="1" x14ac:dyDescent="0.2">
      <c r="A8" s="49" t="s">
        <v>19</v>
      </c>
      <c r="B8" s="50"/>
      <c r="C8" s="18">
        <v>6.6345447538022961E-2</v>
      </c>
      <c r="D8" s="18">
        <v>-1.4933288278931034E-2</v>
      </c>
    </row>
    <row r="9" spans="1:5" ht="12.75" customHeight="1" x14ac:dyDescent="0.2">
      <c r="A9" s="40"/>
      <c r="B9" s="40"/>
      <c r="C9" s="41"/>
      <c r="D9" s="41"/>
      <c r="E9" s="40"/>
    </row>
    <row r="10" spans="1:5" ht="12.75" customHeight="1" x14ac:dyDescent="0.2">
      <c r="A10" s="8" t="s">
        <v>22</v>
      </c>
      <c r="B10" s="23"/>
      <c r="C10" s="17">
        <v>362.54</v>
      </c>
      <c r="D10" s="17">
        <v>365.78</v>
      </c>
    </row>
    <row r="11" spans="1:5" s="30" customFormat="1" ht="12.75" customHeight="1" x14ac:dyDescent="0.2">
      <c r="A11" s="49" t="s">
        <v>18</v>
      </c>
      <c r="B11" s="50"/>
      <c r="C11" s="18">
        <v>0.22818622977234249</v>
      </c>
      <c r="D11" s="18">
        <f t="shared" ref="D11" si="0">IFERROR(D10/D7,"")</f>
        <v>0.23371627924807994</v>
      </c>
    </row>
    <row r="12" spans="1:5" ht="12.75" customHeight="1" x14ac:dyDescent="0.2">
      <c r="A12" s="40"/>
      <c r="B12" s="40"/>
      <c r="C12" s="41"/>
      <c r="D12" s="41"/>
      <c r="E12" s="40"/>
    </row>
    <row r="13" spans="1:5" ht="12.75" customHeight="1" x14ac:dyDescent="0.2">
      <c r="A13" s="8" t="s">
        <v>23</v>
      </c>
      <c r="B13" s="23"/>
      <c r="C13" s="17">
        <v>244.6</v>
      </c>
      <c r="D13" s="17">
        <v>245.1</v>
      </c>
    </row>
    <row r="14" spans="1:5" s="30" customFormat="1" ht="12.75" customHeight="1" x14ac:dyDescent="0.2">
      <c r="A14" s="49" t="s">
        <v>18</v>
      </c>
      <c r="B14" s="50"/>
      <c r="C14" s="18">
        <v>0.15395363767395315</v>
      </c>
      <c r="D14" s="18">
        <f t="shared" ref="D14" si="1">IFERROR(D13/D7,"")</f>
        <v>0.156607414412227</v>
      </c>
    </row>
    <row r="15" spans="1:5" ht="12.75" customHeight="1" x14ac:dyDescent="0.2">
      <c r="A15" s="40"/>
      <c r="B15" s="40"/>
      <c r="C15" s="41"/>
      <c r="D15" s="41"/>
      <c r="E15" s="40"/>
    </row>
    <row r="16" spans="1:5" ht="12.75" customHeight="1" x14ac:dyDescent="0.2">
      <c r="A16" s="8" t="s">
        <v>0</v>
      </c>
      <c r="B16" s="23"/>
      <c r="C16" s="17">
        <v>195.15</v>
      </c>
      <c r="D16" s="17">
        <v>208.17</v>
      </c>
    </row>
    <row r="17" spans="1:5" ht="12.75" customHeight="1" x14ac:dyDescent="0.2">
      <c r="A17" s="40"/>
      <c r="B17" s="40"/>
      <c r="C17" s="41"/>
      <c r="D17" s="41"/>
      <c r="E17" s="40"/>
    </row>
    <row r="18" spans="1:5" ht="12.75" customHeight="1" x14ac:dyDescent="0.2">
      <c r="A18" s="8" t="s">
        <v>34</v>
      </c>
      <c r="B18" s="23"/>
      <c r="C18" s="17">
        <v>129.97999999999999</v>
      </c>
      <c r="D18" s="17">
        <v>109.72</v>
      </c>
    </row>
    <row r="19" spans="1:5" ht="12.75" customHeight="1" x14ac:dyDescent="0.2">
      <c r="A19" s="40"/>
      <c r="B19" s="40"/>
      <c r="C19" s="41"/>
      <c r="D19" s="41"/>
      <c r="E19" s="40"/>
    </row>
    <row r="20" spans="1:5" ht="12.75" customHeight="1" x14ac:dyDescent="0.2">
      <c r="A20" s="8" t="s">
        <v>17</v>
      </c>
      <c r="B20" s="23"/>
      <c r="C20" s="17">
        <v>179.2</v>
      </c>
      <c r="D20" s="17">
        <v>189.89</v>
      </c>
    </row>
    <row r="21" spans="1:5" s="30" customFormat="1" ht="12.75" customHeight="1" x14ac:dyDescent="0.2">
      <c r="A21" s="49" t="s">
        <v>18</v>
      </c>
      <c r="B21" s="50"/>
      <c r="C21" s="18">
        <v>0.11279023659514473</v>
      </c>
      <c r="D21" s="18">
        <f t="shared" ref="D21" si="2">IFERROR(D20/D7,"")</f>
        <v>0.12133081159827738</v>
      </c>
    </row>
    <row r="22" spans="1:5" ht="12.75" customHeight="1" x14ac:dyDescent="0.2">
      <c r="A22" s="40"/>
      <c r="B22" s="40"/>
      <c r="C22" s="41"/>
      <c r="D22" s="41"/>
      <c r="E22" s="40"/>
    </row>
    <row r="23" spans="1:5" ht="12.75" customHeight="1" x14ac:dyDescent="0.2">
      <c r="A23" s="8" t="s">
        <v>33</v>
      </c>
      <c r="B23" s="23"/>
      <c r="C23" s="17">
        <v>1925.8</v>
      </c>
      <c r="D23" s="17">
        <v>1129.68</v>
      </c>
    </row>
    <row r="24" spans="1:5" s="30" customFormat="1" ht="12.75" customHeight="1" x14ac:dyDescent="0.2">
      <c r="A24" s="49" t="s">
        <v>35</v>
      </c>
      <c r="B24" s="50"/>
      <c r="C24" s="37" t="s">
        <v>42</v>
      </c>
      <c r="D24" s="37" t="s">
        <v>42</v>
      </c>
    </row>
    <row r="25" spans="1:5" ht="12.75" customHeight="1" x14ac:dyDescent="0.2">
      <c r="A25" s="40"/>
      <c r="B25" s="40"/>
      <c r="C25" s="40"/>
      <c r="D25" s="40"/>
      <c r="E25" s="40"/>
    </row>
    <row r="26" spans="1:5" ht="12.75" customHeight="1" x14ac:dyDescent="0.2">
      <c r="A26" s="8" t="s">
        <v>36</v>
      </c>
      <c r="B26" s="23"/>
      <c r="C26" s="17">
        <v>890.63</v>
      </c>
      <c r="D26" s="17">
        <v>901.36</v>
      </c>
    </row>
    <row r="27" spans="1:5" s="30" customFormat="1" ht="12.75" customHeight="1" x14ac:dyDescent="0.2">
      <c r="A27" s="49" t="s">
        <v>18</v>
      </c>
      <c r="B27" s="50"/>
      <c r="C27" s="18" t="s">
        <v>42</v>
      </c>
      <c r="D27" s="18" t="s">
        <v>42</v>
      </c>
    </row>
    <row r="28" spans="1:5" ht="12.75" customHeight="1" x14ac:dyDescent="0.2">
      <c r="A28" s="40"/>
      <c r="B28" s="40"/>
      <c r="C28" s="40"/>
      <c r="D28" s="40"/>
      <c r="E28" s="40"/>
    </row>
    <row r="29" spans="1:5" ht="12.75" customHeight="1" x14ac:dyDescent="0.2">
      <c r="A29" s="53" t="s">
        <v>24</v>
      </c>
      <c r="B29" s="53"/>
      <c r="C29" s="53"/>
      <c r="D29" s="53"/>
    </row>
    <row r="30" spans="1:5" ht="12.75" customHeight="1" x14ac:dyDescent="0.2">
      <c r="A30" s="53" t="s">
        <v>25</v>
      </c>
      <c r="B30" s="53"/>
      <c r="C30" s="53"/>
      <c r="D30" s="53"/>
    </row>
  </sheetData>
  <mergeCells count="2">
    <mergeCell ref="A29:D29"/>
    <mergeCell ref="A30:D30"/>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Recommendation Summary</vt:lpstr>
      <vt:lpstr>Analyst Recommendation</vt:lpstr>
      <vt:lpstr>Consensus Estimate (FY)</vt:lpstr>
      <vt:lpstr>Consensus Estimate (4Q)</vt:lpstr>
      <vt:lpstr>'Analyst Recommendation'!Print_Area</vt:lpstr>
      <vt:lpstr>'Consensus Estimate (4Q)'!Print_Area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2026-02-02T20:29:19Z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-2080947179</vt:i4>
  </property>
  <property fmtid="{D5CDD505-2E9C-101B-9397-08002B2CF9AE}" pid="13" name="_NewReviewCycle">
    <vt:lpwstr/>
  </property>
</Properties>
</file>